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B75D908-EEB9-475B-9A55-33F3994377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AS9" i="3"/>
  <c r="AQ9" i="3" l="1"/>
  <c r="AR9" i="3" s="1"/>
  <c r="AP9" i="3"/>
  <c r="AO9" i="3"/>
  <c r="AN9" i="3"/>
  <c r="AM9" i="3"/>
  <c r="AG9" i="3"/>
  <c r="AE9" i="3"/>
  <c r="AD9" i="3"/>
  <c r="AC9" i="3"/>
  <c r="AB9" i="3"/>
  <c r="AA9" i="3"/>
  <c r="W9" i="3"/>
  <c r="U9" i="3"/>
  <c r="T9" i="3"/>
  <c r="S9" i="3"/>
  <c r="R9" i="3"/>
  <c r="Q9" i="3"/>
  <c r="K9" i="3"/>
  <c r="I9" i="3"/>
  <c r="H9" i="3"/>
  <c r="G9" i="3"/>
  <c r="F9" i="3"/>
  <c r="E9" i="3"/>
  <c r="AF9" i="3" l="1"/>
  <c r="G14" i="3"/>
  <c r="K14" i="3"/>
  <c r="I14" i="3"/>
  <c r="E14" i="3"/>
  <c r="I13" i="3"/>
  <c r="H13" i="3"/>
  <c r="F13" i="3"/>
  <c r="E13" i="3"/>
  <c r="E15" i="3" s="1"/>
  <c r="G13" i="3" l="1"/>
  <c r="G15" i="3" s="1"/>
  <c r="K15" i="3"/>
  <c r="F14" i="3"/>
  <c r="F15" i="3" s="1"/>
  <c r="H14" i="3"/>
  <c r="H15" i="3" s="1"/>
  <c r="M15" i="3" s="1"/>
  <c r="I15" i="3"/>
  <c r="J14" i="3"/>
  <c r="O14" i="3"/>
  <c r="M14" i="3" l="1"/>
  <c r="L14" i="3"/>
  <c r="N14" i="3"/>
  <c r="L15" i="3"/>
  <c r="N15" i="3"/>
  <c r="O15" i="3"/>
  <c r="J15" i="3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<sst xmlns="http://schemas.openxmlformats.org/spreadsheetml/2006/main" count="77" uniqueCount="34">
  <si>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</si>
  <si>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</si>
  <si>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</si>
  <si>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</si>
  <si>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</si>
  <si>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</si>
  <si>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</si>
  <si>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</si>
  <si>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</si>
  <si>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</si>
  <si>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</si>
  <si>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</si>
  <si>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</si>
  <si>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</si>
  <si>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</si>
  <si>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</si>
  <si>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</si>
  <si>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</si>
  <si>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</si>
  <si>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</si>
  <si>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</si>
  <si>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</si>
  <si>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</si>
  <si>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</si>
  <si>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  2</t>
  </si>
  <si>
    <t>4.</t>
  </si>
  <si>
    <t>Niko Kjellman</t>
  </si>
  <si>
    <t>26.3.2005   Haukipudas</t>
  </si>
  <si>
    <t>KeKi = Kempeleen Kiri  (1915), kasvattajaseura</t>
  </si>
  <si>
    <t>3.</t>
  </si>
  <si>
    <t>2.</t>
  </si>
  <si>
    <t>5.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</si>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</sst>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39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/>
      <c r="Y4" s="12"/>
      <c r="Z4" s="1"/>
      <c r="AA4" s="12"/>
      <c r="AB4" s="12"/>
      <c r="AC4" s="12"/>
      <c r="AD4" s="12"/>
      <c r="AE4" s="12"/>
      <c r="AF4" s="64"/>
      <c r="AG4" s="18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2020</v>
      </c>
      <c r="Y5" s="12" t="s">
        <v>25</v>
      </c>
      <c r="Z5" s="1" t="s">
        <v>24</v>
      </c>
      <c r="AA5" s="12">
        <v>2</v>
      </c>
      <c r="AB5" s="12">
        <v>0</v>
      </c>
      <c r="AC5" s="12">
        <v>1</v>
      </c>
      <c r="AD5" s="12">
        <v>0</v>
      </c>
      <c r="AE5" s="12">
        <v>6</v>
      </c>
      <c r="AF5" s="31">
        <v>0.5454</v>
      </c>
      <c r="AG5" s="18">
        <v>11</v>
      </c>
      <c r="AH5" s="40"/>
      <c r="AI5" s="7"/>
      <c r="AJ5" s="7"/>
      <c r="AK5" s="7"/>
      <c r="AL5" s="65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12"/>
      <c r="Y6" s="12"/>
      <c r="Z6" s="1"/>
      <c r="AA6" s="12"/>
      <c r="AB6" s="12"/>
      <c r="AC6" s="12"/>
      <c r="AD6" s="12"/>
      <c r="AE6" s="12"/>
      <c r="AF6" s="31"/>
      <c r="AG6" s="18"/>
      <c r="AH6" s="40"/>
      <c r="AI6" s="7"/>
      <c r="AJ6" s="7"/>
      <c r="AK6" s="7"/>
      <c r="AL6" s="65"/>
      <c r="AM6" s="12"/>
      <c r="AN6" s="12"/>
      <c r="AO6" s="13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8"/>
      <c r="X7" s="66">
        <v>2022</v>
      </c>
      <c r="Y7" s="66" t="s">
        <v>29</v>
      </c>
      <c r="Z7" s="67" t="s">
        <v>24</v>
      </c>
      <c r="AA7" s="66">
        <v>9</v>
      </c>
      <c r="AB7" s="66">
        <v>0</v>
      </c>
      <c r="AC7" s="66">
        <v>0</v>
      </c>
      <c r="AD7" s="66">
        <v>11</v>
      </c>
      <c r="AE7" s="66">
        <v>14</v>
      </c>
      <c r="AF7" s="68">
        <v>0.4118</v>
      </c>
      <c r="AG7" s="69">
        <v>34</v>
      </c>
      <c r="AH7" s="40"/>
      <c r="AI7" s="7"/>
      <c r="AJ7" s="7"/>
      <c r="AK7" s="7"/>
      <c r="AL7" s="10"/>
      <c r="AM7" s="12">
        <v>2</v>
      </c>
      <c r="AN7" s="12">
        <v>0</v>
      </c>
      <c r="AO7" s="13">
        <v>0</v>
      </c>
      <c r="AP7" s="12">
        <v>3</v>
      </c>
      <c r="AQ7" s="12">
        <v>4</v>
      </c>
      <c r="AR7" s="70">
        <v>0.36359999999999998</v>
      </c>
      <c r="AS7" s="10"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2023</v>
      </c>
      <c r="C8" s="12" t="s">
        <v>25</v>
      </c>
      <c r="D8" s="71" t="s">
        <v>32</v>
      </c>
      <c r="E8" s="66">
        <v>2</v>
      </c>
      <c r="F8" s="66">
        <v>0</v>
      </c>
      <c r="G8" s="12">
        <v>0</v>
      </c>
      <c r="H8" s="66">
        <v>0</v>
      </c>
      <c r="I8" s="66">
        <v>0</v>
      </c>
      <c r="J8" s="72">
        <v>0</v>
      </c>
      <c r="K8" s="73">
        <v>7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8"/>
      <c r="X8" s="12">
        <v>2023</v>
      </c>
      <c r="Y8" s="12" t="s">
        <v>30</v>
      </c>
      <c r="Z8" s="1" t="s">
        <v>24</v>
      </c>
      <c r="AA8" s="12">
        <v>14</v>
      </c>
      <c r="AB8" s="12">
        <v>0</v>
      </c>
      <c r="AC8" s="12">
        <v>3</v>
      </c>
      <c r="AD8" s="12">
        <v>34</v>
      </c>
      <c r="AE8" s="12">
        <v>71</v>
      </c>
      <c r="AF8" s="64">
        <v>0.71</v>
      </c>
      <c r="AG8" s="10">
        <v>100</v>
      </c>
      <c r="AH8" s="40"/>
      <c r="AI8" s="7" t="s">
        <v>31</v>
      </c>
      <c r="AJ8" s="7"/>
      <c r="AK8" s="7"/>
      <c r="AL8" s="10"/>
      <c r="AM8" s="12">
        <v>4</v>
      </c>
      <c r="AN8" s="12">
        <v>0</v>
      </c>
      <c r="AO8" s="12">
        <v>0</v>
      </c>
      <c r="AP8" s="12">
        <v>5</v>
      </c>
      <c r="AQ8" s="12">
        <v>10</v>
      </c>
      <c r="AR8" s="31">
        <v>0.45450000000000002</v>
      </c>
      <c r="AS8" s="18">
        <v>22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5">
        <f>SUM(E4:E8)</f>
        <v>2</v>
      </c>
      <c r="F9" s="35">
        <f>SUM(F4:F8)</f>
        <v>0</v>
      </c>
      <c r="G9" s="35">
        <f>SUM(G4:G8)</f>
        <v>0</v>
      </c>
      <c r="H9" s="35">
        <f>SUM(H4:H8)</f>
        <v>0</v>
      </c>
      <c r="I9" s="35">
        <f>SUM(I4:I8)</f>
        <v>0</v>
      </c>
      <c r="J9" s="36">
        <f>PRODUCT(I9/K9)</f>
        <v>0</v>
      </c>
      <c r="K9" s="20">
        <f>SUM(K8:K8)</f>
        <v>7</v>
      </c>
      <c r="L9" s="17"/>
      <c r="M9" s="28"/>
      <c r="N9" s="41"/>
      <c r="O9" s="42"/>
      <c r="P9" s="10"/>
      <c r="Q9" s="35">
        <f>SUM(Q4:Q8)</f>
        <v>0</v>
      </c>
      <c r="R9" s="35">
        <f>SUM(R4:R8)</f>
        <v>0</v>
      </c>
      <c r="S9" s="35">
        <f>SUM(S4:S8)</f>
        <v>0</v>
      </c>
      <c r="T9" s="35">
        <f>SUM(T4:T8)</f>
        <v>0</v>
      </c>
      <c r="U9" s="35">
        <f>SUM(U4:U8)</f>
        <v>0</v>
      </c>
      <c r="V9" s="15">
        <v>0</v>
      </c>
      <c r="W9" s="20">
        <f>SUM(W8:W8)</f>
        <v>0</v>
      </c>
      <c r="X9" s="54" t="s">
        <v>13</v>
      </c>
      <c r="Y9" s="11"/>
      <c r="Z9" s="9"/>
      <c r="AA9" s="35">
        <f>SUM(AA4:AA8)</f>
        <v>25</v>
      </c>
      <c r="AB9" s="35">
        <f>SUM(AB4:AB8)</f>
        <v>0</v>
      </c>
      <c r="AC9" s="35">
        <f>SUM(AC4:AC8)</f>
        <v>4</v>
      </c>
      <c r="AD9" s="35">
        <f>SUM(AD4:AD8)</f>
        <v>45</v>
      </c>
      <c r="AE9" s="35">
        <f>SUM(AE4:AE8)</f>
        <v>91</v>
      </c>
      <c r="AF9" s="36">
        <f>PRODUCT(AE9/AG9)</f>
        <v>0.62758620689655176</v>
      </c>
      <c r="AG9" s="20">
        <f>SUM(AG4:AG8)</f>
        <v>145</v>
      </c>
      <c r="AH9" s="17"/>
      <c r="AI9" s="28"/>
      <c r="AJ9" s="41"/>
      <c r="AK9" s="42"/>
      <c r="AL9" s="10"/>
      <c r="AM9" s="35">
        <f>SUM(AM4:AM8)</f>
        <v>6</v>
      </c>
      <c r="AN9" s="35">
        <f>SUM(AN4:AN8)</f>
        <v>0</v>
      </c>
      <c r="AO9" s="35">
        <f>SUM(AO4:AO8)</f>
        <v>0</v>
      </c>
      <c r="AP9" s="35">
        <f>SUM(AP4:AP8)</f>
        <v>8</v>
      </c>
      <c r="AQ9" s="35">
        <f>SUM(AQ4:AQ8)</f>
        <v>14</v>
      </c>
      <c r="AR9" s="36">
        <f>PRODUCT(AQ9/AS9)</f>
        <v>0.42424242424242425</v>
      </c>
      <c r="AS9" s="38">
        <f>SUM(AS4:AS8)</f>
        <v>33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23</v>
      </c>
      <c r="Q11" s="16"/>
      <c r="R11" s="16" t="s">
        <v>10</v>
      </c>
      <c r="S11" s="16"/>
      <c r="T11" s="16" t="s">
        <v>28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63">
        <v>0</v>
      </c>
      <c r="K12" s="16"/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53" t="s">
        <v>33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6">
        <f>PRODUCT(E9+Q9)</f>
        <v>2</v>
      </c>
      <c r="F13" s="46">
        <f>PRODUCT(F9+R9)</f>
        <v>0</v>
      </c>
      <c r="G13" s="46">
        <f>PRODUCT(G9+S9)</f>
        <v>0</v>
      </c>
      <c r="H13" s="46">
        <f>PRODUCT(H9+T9)</f>
        <v>0</v>
      </c>
      <c r="I13" s="46">
        <f>PRODUCT(I9+U9)</f>
        <v>0</v>
      </c>
      <c r="J13" s="63">
        <v>0</v>
      </c>
      <c r="K13" s="16">
        <v>0</v>
      </c>
      <c r="L13" s="52">
        <v>0</v>
      </c>
      <c r="M13" s="52">
        <v>0</v>
      </c>
      <c r="N13" s="52">
        <v>0</v>
      </c>
      <c r="O13" s="52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6">
        <f>PRODUCT(AA9+AM9)</f>
        <v>31</v>
      </c>
      <c r="F14" s="46">
        <f>PRODUCT(AB9+AN9)</f>
        <v>0</v>
      </c>
      <c r="G14" s="46">
        <f>PRODUCT(AC9+AO9)</f>
        <v>4</v>
      </c>
      <c r="H14" s="46">
        <f>PRODUCT(AD9+AP9)</f>
        <v>53</v>
      </c>
      <c r="I14" s="46">
        <f>PRODUCT(AE9+AQ9)</f>
        <v>105</v>
      </c>
      <c r="J14" s="63">
        <f>PRODUCT(I14/K14)</f>
        <v>0.5898876404494382</v>
      </c>
      <c r="K14" s="10">
        <f>PRODUCT(AG9+AS9)</f>
        <v>178</v>
      </c>
      <c r="L14" s="52">
        <f>PRODUCT((F14+G14)/E14)</f>
        <v>0.12903225806451613</v>
      </c>
      <c r="M14" s="52">
        <f>PRODUCT(H14/E14)</f>
        <v>1.7096774193548387</v>
      </c>
      <c r="N14" s="52">
        <f>PRODUCT((F14+G14+H14)/E14)</f>
        <v>1.8387096774193548</v>
      </c>
      <c r="O14" s="52">
        <f>PRODUCT(I14/E14)</f>
        <v>3.3870967741935485</v>
      </c>
      <c r="Q14" s="16"/>
      <c r="R14" s="16"/>
      <c r="S14" s="16"/>
      <c r="T14" s="16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33</v>
      </c>
      <c r="F15" s="46">
        <f t="shared" ref="F15:I15" si="0">SUM(F12:F14)</f>
        <v>0</v>
      </c>
      <c r="G15" s="46">
        <f t="shared" si="0"/>
        <v>4</v>
      </c>
      <c r="H15" s="46">
        <f t="shared" si="0"/>
        <v>53</v>
      </c>
      <c r="I15" s="46">
        <f t="shared" si="0"/>
        <v>105</v>
      </c>
      <c r="J15" s="63">
        <f>PRODUCT(I15/K15)</f>
        <v>0.5898876404494382</v>
      </c>
      <c r="K15" s="16">
        <f>SUM(K12:K14)</f>
        <v>178</v>
      </c>
      <c r="L15" s="52">
        <f>PRODUCT((F15+G15)/E15)</f>
        <v>0.12121212121212122</v>
      </c>
      <c r="M15" s="52">
        <f>PRODUCT(H15/E15)</f>
        <v>1.606060606060606</v>
      </c>
      <c r="N15" s="52">
        <f>PRODUCT((F15+G15+H15)/E15)</f>
        <v>1.7272727272727273</v>
      </c>
      <c r="O15" s="52">
        <f>PRODUCT(I15/E15)</f>
        <v>3.1818181818181817</v>
      </c>
      <c r="Q15" s="10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xmlns:xlrd2="http://schemas.microsoft.com/office/spreadsheetml/2017/richdata2" ref="X7:AU8">
    <sortCondition ref="X7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2023-09-04T11:34:13Z</dcterms:modified>
</cp:coreProperties>
</file>